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095" activeTab="0"/>
  </bookViews>
  <sheets>
    <sheet name="стр.1_5" sheetId="1" r:id="rId1"/>
  </sheets>
  <definedNames>
    <definedName name="TABLE" localSheetId="0">'стр.1_5'!$A$6:$F$42</definedName>
    <definedName name="_xlnm.Print_Titles" localSheetId="0">'стр.1_5'!$6:$6</definedName>
    <definedName name="_xlnm.Print_Area" localSheetId="0">'стр.1_5'!$A$1:$F$51</definedName>
  </definedNames>
  <calcPr fullCalcOnLoad="1"/>
</workbook>
</file>

<file path=xl/sharedStrings.xml><?xml version="1.0" encoding="utf-8"?>
<sst xmlns="http://schemas.openxmlformats.org/spreadsheetml/2006/main" count="147" uniqueCount="93">
  <si>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</si>
  <si>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</si>
  <si>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</si>
  <si>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</si>
  <si>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</si>
  <si>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</si>
  <si>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</si>
  <si>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</si>
  <si>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</si>
  <si>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</si>
  <si>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</si>
  <si>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</si>
  <si>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тыс. рублей на человека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</si>
  <si>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</si>
  <si>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</si>
  <si>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</si>
  <si>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6.</t>
  </si>
  <si>
    <t>7.</t>
  </si>
  <si>
    <t>8.</t>
  </si>
  <si>
    <t>9.</t>
  </si>
  <si>
    <t>10.</t>
  </si>
  <si>
    <t>11.</t>
  </si>
  <si>
    <t>12.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</si>
  <si>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</si>
  <si>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</si>
  <si>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</si>
  <si>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</si>
  <si>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</si>
  <si>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</si>
  <si>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</si>
  <si>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</si>
  <si>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</si>
  <si>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</si>
  <si>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</si>
  <si>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</si>
  <si>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</si>
  <si>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</si>
  <si>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</si>
  <si>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</si>
  <si>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</si>
  <si>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</si>
  <si>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</si>
  <si>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</si>
  <si>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</si>
  <si>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</si>
  <si>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</si>
  <si>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</si>
  <si>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</si>
  <si>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</si>
  <si>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</si>
  <si>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</si>
  <si>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</si>
  <si>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</si>
  <si>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</si>
  <si>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</si>
  <si>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</si>
  <si>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</si>
  <si>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</si>
  <si>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</si>
  <si>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</si>
  <si>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</si>
  <si>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</si>
  <si>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</si>
  <si>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</si>
  <si>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</si>
  <si>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</si>
  <si>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</si>
  <si>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</si>
  <si>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</si>
  <si>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</si>
  <si>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</si>
  <si>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</si>
  <si>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</si>
  <si>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</si>
  <si>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</si>
  <si>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</si>
  <si>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</si>
  <si>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</si>
  <si>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</si>
  <si>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среднемесячная заработная 
плата на одного работника</t>
  </si>
  <si>
    <t>относимые на тепловую 
энергию, отпускаемую с коллекторов источников</t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</si>
  <si>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</si>
  <si>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</si>
  <si>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относимая на тепловую 
энергию, отпускаемую с коллекторов источников</t>
  </si>
  <si>
    <t>реквизиты решения по 
удельному расходу условного топлива на отпуск тепловой и электрической энергии</t>
  </si>
  <si>
    <t>-</t>
  </si>
  <si>
    <t>Приказ РЭК-ДЦТ КК № 39/2013-т от 04.12.2013 г.</t>
  </si>
  <si>
    <t>Приложение № 4</t>
  </si>
  <si>
    <t>**</t>
  </si>
  <si>
    <t>Показатели, утвержденные **
на базовый период *</t>
  </si>
  <si>
    <t>В части данных по электроэнергии указаны оценочные показатели, так как тарифы на электрическую энергию предприятию не утверждаются.</t>
  </si>
  <si>
    <t xml:space="preserve">Конкурсный управляющий </t>
  </si>
  <si>
    <t>К.В. Коваленко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</si>
</sst>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"/>
    <numFmt numFmtId="168" formatCode="0.0"/>
    <numFmt numFmtId="169" formatCode="#,##0.0"/>
    <numFmt numFmtId="170" formatCode="0.00000000"/>
    <numFmt numFmtId="171" formatCode="0.000000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5" fillId="4" borderId="0" applyNumberFormat="0" applyBorder="0" applyAlignment="0" applyProtection="0"/>
    <xf numFmtId="0" fontId="23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7" borderId="0" applyNumberFormat="0" applyBorder="0" applyAlignment="0" applyProtection="0"/>
    <xf numFmtId="0" fontId="5" fillId="8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19" borderId="0" applyNumberFormat="0" applyBorder="0" applyAlignment="0" applyProtection="0"/>
    <xf numFmtId="0" fontId="5" fillId="8" borderId="0" applyNumberFormat="0" applyBorder="0" applyAlignment="0" applyProtection="0"/>
    <xf numFmtId="0" fontId="23" fillId="20" borderId="0" applyNumberFormat="0" applyBorder="0" applyAlignment="0" applyProtection="0"/>
    <xf numFmtId="0" fontId="5" fillId="14" borderId="0" applyNumberFormat="0" applyBorder="0" applyAlignment="0" applyProtection="0"/>
    <xf numFmtId="0" fontId="23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6" fillId="24" borderId="0" applyNumberFormat="0" applyBorder="0" applyAlignment="0" applyProtection="0"/>
    <xf numFmtId="0" fontId="24" fillId="25" borderId="0" applyNumberFormat="0" applyBorder="0" applyAlignment="0" applyProtection="0"/>
    <xf numFmtId="0" fontId="6" fillId="16" borderId="0" applyNumberFormat="0" applyBorder="0" applyAlignment="0" applyProtection="0"/>
    <xf numFmtId="0" fontId="24" fillId="26" borderId="0" applyNumberFormat="0" applyBorder="0" applyAlignment="0" applyProtection="0"/>
    <xf numFmtId="0" fontId="6" fillId="18" borderId="0" applyNumberFormat="0" applyBorder="0" applyAlignment="0" applyProtection="0"/>
    <xf numFmtId="0" fontId="24" fillId="27" borderId="0" applyNumberFormat="0" applyBorder="0" applyAlignment="0" applyProtection="0"/>
    <xf numFmtId="0" fontId="6" fillId="28" borderId="0" applyNumberFormat="0" applyBorder="0" applyAlignment="0" applyProtection="0"/>
    <xf numFmtId="0" fontId="24" fillId="29" borderId="0" applyNumberFormat="0" applyBorder="0" applyAlignment="0" applyProtection="0"/>
    <xf numFmtId="0" fontId="6" fillId="30" borderId="0" applyNumberFormat="0" applyBorder="0" applyAlignment="0" applyProtection="0"/>
    <xf numFmtId="0" fontId="24" fillId="31" borderId="0" applyNumberFormat="0" applyBorder="0" applyAlignment="0" applyProtection="0"/>
    <xf numFmtId="0" fontId="6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7" fillId="12" borderId="1" applyNumberFormat="0" applyAlignment="0" applyProtection="0"/>
    <xf numFmtId="0" fontId="8" fillId="38" borderId="2" applyNumberFormat="0" applyAlignment="0" applyProtection="0"/>
    <xf numFmtId="0" fontId="9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39" borderId="7" applyNumberFormat="0" applyAlignment="0" applyProtection="0"/>
    <xf numFmtId="0" fontId="15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5" fillId="0" borderId="0">
      <alignment/>
      <protection/>
    </xf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41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2" fillId="0" borderId="10" xfId="70" applyFont="1" applyBorder="1" applyAlignment="1">
      <alignment horizontal="center" vertical="top" wrapText="1"/>
      <protection/>
    </xf>
    <xf numFmtId="0" fontId="22" fillId="0" borderId="10" xfId="70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/>
    </xf>
    <xf numFmtId="0" fontId="22" fillId="0" borderId="10" xfId="70" applyFont="1" applyFill="1" applyBorder="1" applyAlignment="1">
      <alignment horizontal="left" vertical="top" wrapText="1"/>
      <protection/>
    </xf>
    <xf numFmtId="4" fontId="1" fillId="0" borderId="10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стр.1_10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7.75390625" style="1" customWidth="1"/>
    <col min="2" max="2" width="32.125" style="1" customWidth="1"/>
    <col min="3" max="3" width="13.00390625" style="1" customWidth="1"/>
    <col min="4" max="4" width="21.375" style="1" customWidth="1"/>
    <col min="5" max="5" width="21.00390625" style="1" customWidth="1"/>
    <col min="6" max="6" width="19.625" style="1" customWidth="1"/>
    <col min="7" max="16384" width="9.125" style="1" customWidth="1"/>
  </cols>
  <sheetData>
    <row r="1" ht="54" customHeight="1">
      <c r="F1" s="3" t="s">
        <v>87</v>
      </c>
    </row>
    <row r="3" spans="1:6" ht="16.5">
      <c r="A3" s="8" t="s">
        <v>24</v>
      </c>
      <c r="B3" s="9"/>
      <c r="C3" s="9"/>
      <c r="D3" s="9"/>
      <c r="E3" s="9"/>
      <c r="F3" s="9"/>
    </row>
    <row r="6" spans="1:6" s="2" customFormat="1" ht="83.25" customHeight="1">
      <c r="A6" s="16" t="s">
        <v>13</v>
      </c>
      <c r="B6" s="16" t="s">
        <v>0</v>
      </c>
      <c r="C6" s="16" t="s">
        <v>1</v>
      </c>
      <c r="D6" s="16" t="s">
        <v>15</v>
      </c>
      <c r="E6" s="16" t="s">
        <v>89</v>
      </c>
      <c r="F6" s="16" t="s">
        <v>14</v>
      </c>
    </row>
    <row r="7" spans="1:6" s="4" customFormat="1" ht="25.5" customHeight="1">
      <c r="A7" s="17" t="s">
        <v>2</v>
      </c>
      <c r="B7" s="18" t="s">
        <v>25</v>
      </c>
      <c r="C7" s="17" t="s">
        <v>7</v>
      </c>
      <c r="D7" s="19">
        <v>12</v>
      </c>
      <c r="E7" s="19">
        <v>12</v>
      </c>
      <c r="F7" s="19">
        <v>12</v>
      </c>
    </row>
    <row r="8" spans="1:6" s="4" customFormat="1" ht="114.75" customHeight="1">
      <c r="A8" s="17" t="s">
        <v>4</v>
      </c>
      <c r="B8" s="18" t="s">
        <v>26</v>
      </c>
      <c r="C8" s="17" t="s">
        <v>7</v>
      </c>
      <c r="D8" s="19">
        <f>D7-1.89</f>
        <v>10.11</v>
      </c>
      <c r="E8" s="19">
        <f>E7-1.98</f>
        <v>10.02</v>
      </c>
      <c r="F8" s="19">
        <f>F7-1.96</f>
        <v>10.04</v>
      </c>
    </row>
    <row r="9" spans="1:6" s="4" customFormat="1" ht="40.5" customHeight="1">
      <c r="A9" s="17" t="s">
        <v>6</v>
      </c>
      <c r="B9" s="18" t="s">
        <v>27</v>
      </c>
      <c r="C9" s="17" t="s">
        <v>28</v>
      </c>
      <c r="D9" s="19">
        <v>16.63</v>
      </c>
      <c r="E9" s="20">
        <v>17.4</v>
      </c>
      <c r="F9" s="20">
        <v>17.2</v>
      </c>
    </row>
    <row r="10" spans="1:6" s="4" customFormat="1" ht="40.5" customHeight="1">
      <c r="A10" s="17" t="s">
        <v>8</v>
      </c>
      <c r="B10" s="18" t="s">
        <v>29</v>
      </c>
      <c r="C10" s="17" t="s">
        <v>28</v>
      </c>
      <c r="D10" s="20">
        <v>14.95074</v>
      </c>
      <c r="E10" s="20">
        <v>15.749</v>
      </c>
      <c r="F10" s="19">
        <v>15.55</v>
      </c>
    </row>
    <row r="11" spans="1:6" s="4" customFormat="1" ht="40.5" customHeight="1">
      <c r="A11" s="17" t="s">
        <v>9</v>
      </c>
      <c r="B11" s="18" t="s">
        <v>30</v>
      </c>
      <c r="C11" s="17" t="s">
        <v>31</v>
      </c>
      <c r="D11" s="20">
        <v>136.62291</v>
      </c>
      <c r="E11" s="20">
        <v>175.4529</v>
      </c>
      <c r="F11" s="20">
        <v>145.037</v>
      </c>
    </row>
    <row r="12" spans="1:6" s="4" customFormat="1" ht="27" customHeight="1">
      <c r="A12" s="17" t="s">
        <v>16</v>
      </c>
      <c r="B12" s="18" t="s">
        <v>32</v>
      </c>
      <c r="C12" s="17" t="s">
        <v>31</v>
      </c>
      <c r="D12" s="20">
        <v>134.49096</v>
      </c>
      <c r="E12" s="20">
        <v>175.4529</v>
      </c>
      <c r="F12" s="20">
        <v>143.134</v>
      </c>
    </row>
    <row r="13" spans="1:6" s="4" customFormat="1" ht="40.5" customHeight="1">
      <c r="A13" s="17" t="s">
        <v>17</v>
      </c>
      <c r="B13" s="18" t="s">
        <v>33</v>
      </c>
      <c r="C13" s="17" t="s">
        <v>34</v>
      </c>
      <c r="D13" s="20">
        <f>D14+D15+D16</f>
        <v>100.7598</v>
      </c>
      <c r="E13" s="20">
        <f>E14+E15+E16</f>
        <v>24.292389999999997</v>
      </c>
      <c r="F13" s="20">
        <f>F14+F15+F16</f>
        <v>27.51013</v>
      </c>
    </row>
    <row r="14" spans="1:6" s="4" customFormat="1" ht="40.5" customHeight="1">
      <c r="A14" s="17" t="s">
        <v>35</v>
      </c>
      <c r="B14" s="18" t="s">
        <v>36</v>
      </c>
      <c r="C14" s="17" t="s">
        <v>34</v>
      </c>
      <c r="D14" s="20">
        <v>17.59851</v>
      </c>
      <c r="E14" s="20">
        <v>22.31648</v>
      </c>
      <c r="F14" s="20">
        <v>23.67351</v>
      </c>
    </row>
    <row r="15" spans="1:6" s="4" customFormat="1" ht="40.5" customHeight="1">
      <c r="A15" s="17" t="s">
        <v>37</v>
      </c>
      <c r="B15" s="18" t="s">
        <v>38</v>
      </c>
      <c r="C15" s="17" t="s">
        <v>34</v>
      </c>
      <c r="D15" s="20">
        <v>0</v>
      </c>
      <c r="E15" s="20">
        <v>0</v>
      </c>
      <c r="F15" s="20">
        <v>0</v>
      </c>
    </row>
    <row r="16" spans="1:6" s="4" customFormat="1" ht="54" customHeight="1">
      <c r="A16" s="17" t="s">
        <v>39</v>
      </c>
      <c r="B16" s="18" t="s">
        <v>83</v>
      </c>
      <c r="C16" s="17" t="s">
        <v>34</v>
      </c>
      <c r="D16" s="20">
        <v>83.16129</v>
      </c>
      <c r="E16" s="20">
        <v>1.97591</v>
      </c>
      <c r="F16" s="20">
        <v>3.83662</v>
      </c>
    </row>
    <row r="17" spans="1:6" s="4" customFormat="1" ht="25.5" customHeight="1">
      <c r="A17" s="17" t="s">
        <v>18</v>
      </c>
      <c r="B17" s="18" t="s">
        <v>40</v>
      </c>
      <c r="C17" s="17"/>
      <c r="D17" s="20">
        <f>D18+D20</f>
        <v>97.99020999999999</v>
      </c>
      <c r="E17" s="20">
        <f>E18+E20</f>
        <v>114.14047</v>
      </c>
      <c r="F17" s="20">
        <f>F18+F20</f>
        <v>120.38987</v>
      </c>
    </row>
    <row r="18" spans="1:6" s="4" customFormat="1" ht="40.5" customHeight="1">
      <c r="A18" s="17" t="s">
        <v>41</v>
      </c>
      <c r="B18" s="18" t="s">
        <v>42</v>
      </c>
      <c r="C18" s="17" t="s">
        <v>34</v>
      </c>
      <c r="D18" s="20">
        <v>16.79529</v>
      </c>
      <c r="E18" s="20">
        <v>18.90956</v>
      </c>
      <c r="F18" s="20">
        <v>19.9627</v>
      </c>
    </row>
    <row r="19" spans="1:6" s="4" customFormat="1" ht="54" customHeight="1">
      <c r="A19" s="17"/>
      <c r="B19" s="18" t="s">
        <v>43</v>
      </c>
      <c r="C19" s="17" t="s">
        <v>44</v>
      </c>
      <c r="D19" s="20">
        <f>2412/D9</f>
        <v>145.0390859891762</v>
      </c>
      <c r="E19" s="20">
        <f>2620/E9</f>
        <v>150.57471264367817</v>
      </c>
      <c r="F19" s="20">
        <f>2422/F9</f>
        <v>140.8139534883721</v>
      </c>
    </row>
    <row r="20" spans="1:6" s="4" customFormat="1" ht="27" customHeight="1">
      <c r="A20" s="17" t="s">
        <v>45</v>
      </c>
      <c r="B20" s="18" t="s">
        <v>46</v>
      </c>
      <c r="C20" s="17" t="s">
        <v>34</v>
      </c>
      <c r="D20" s="20">
        <v>81.19492</v>
      </c>
      <c r="E20" s="20">
        <v>95.23091</v>
      </c>
      <c r="F20" s="20">
        <v>100.42717</v>
      </c>
    </row>
    <row r="21" spans="1:6" s="4" customFormat="1" ht="40.5" customHeight="1">
      <c r="A21" s="17"/>
      <c r="B21" s="18" t="s">
        <v>47</v>
      </c>
      <c r="C21" s="17" t="s">
        <v>48</v>
      </c>
      <c r="D21" s="20">
        <f>21968.8/D11</f>
        <v>160.79880014267007</v>
      </c>
      <c r="E21" s="20">
        <f>23659.72/E11</f>
        <v>134.8494097276249</v>
      </c>
      <c r="F21" s="20">
        <f>24014/F11</f>
        <v>165.57154381295805</v>
      </c>
    </row>
    <row r="22" spans="1:6" s="4" customFormat="1" ht="72.75" customHeight="1">
      <c r="A22" s="17"/>
      <c r="B22" s="18" t="s">
        <v>84</v>
      </c>
      <c r="C22" s="17"/>
      <c r="D22" s="19"/>
      <c r="E22" s="21" t="s">
        <v>86</v>
      </c>
      <c r="F22" s="19"/>
    </row>
    <row r="23" spans="1:6" s="4" customFormat="1" ht="27" customHeight="1">
      <c r="A23" s="17" t="s">
        <v>19</v>
      </c>
      <c r="B23" s="18" t="s">
        <v>49</v>
      </c>
      <c r="C23" s="17" t="s">
        <v>34</v>
      </c>
      <c r="D23" s="19">
        <f>621.5+54.51</f>
        <v>676.01</v>
      </c>
      <c r="E23" s="19">
        <f>200.45</f>
        <v>200.45</v>
      </c>
      <c r="F23" s="19">
        <f>433.67+85</f>
        <v>518.6700000000001</v>
      </c>
    </row>
    <row r="24" spans="1:6" s="4" customFormat="1" ht="69.75" customHeight="1">
      <c r="A24" s="17" t="s">
        <v>20</v>
      </c>
      <c r="B24" s="18" t="s">
        <v>10</v>
      </c>
      <c r="C24" s="17"/>
      <c r="D24" s="19"/>
      <c r="E24" s="19"/>
      <c r="F24" s="19"/>
    </row>
    <row r="25" spans="1:6" s="4" customFormat="1" ht="40.5" customHeight="1">
      <c r="A25" s="17" t="s">
        <v>50</v>
      </c>
      <c r="B25" s="18" t="s">
        <v>51</v>
      </c>
      <c r="C25" s="17" t="s">
        <v>11</v>
      </c>
      <c r="D25" s="19">
        <f>38+5</f>
        <v>43</v>
      </c>
      <c r="E25" s="19">
        <f>38+5</f>
        <v>43</v>
      </c>
      <c r="F25" s="19">
        <f>45+5</f>
        <v>50</v>
      </c>
    </row>
    <row r="26" spans="1:6" s="4" customFormat="1" ht="40.5" customHeight="1">
      <c r="A26" s="17" t="s">
        <v>52</v>
      </c>
      <c r="B26" s="18" t="s">
        <v>79</v>
      </c>
      <c r="C26" s="17" t="s">
        <v>12</v>
      </c>
      <c r="D26" s="22">
        <f>(1160.51+9024.38)/12/D25*1000</f>
        <v>19738.158914728683</v>
      </c>
      <c r="E26" s="22">
        <f>(1241.75+4564.01)/12/E25*1000</f>
        <v>11251.472868217053</v>
      </c>
      <c r="F26" s="22">
        <f>(1373.25+10704.38)/12/F25*1000</f>
        <v>20129.38333333333</v>
      </c>
    </row>
    <row r="27" spans="1:6" s="4" customFormat="1" ht="54" customHeight="1">
      <c r="A27" s="17" t="s">
        <v>53</v>
      </c>
      <c r="B27" s="23" t="s">
        <v>54</v>
      </c>
      <c r="C27" s="17"/>
      <c r="D27" s="19"/>
      <c r="E27" s="19"/>
      <c r="F27" s="19"/>
    </row>
    <row r="28" spans="1:6" s="4" customFormat="1" ht="39" customHeight="1">
      <c r="A28" s="17" t="s">
        <v>21</v>
      </c>
      <c r="B28" s="18" t="s">
        <v>55</v>
      </c>
      <c r="C28" s="17" t="s">
        <v>34</v>
      </c>
      <c r="D28" s="24">
        <f>D29+D31</f>
        <v>117546.16</v>
      </c>
      <c r="E28" s="24">
        <f>E29+E31</f>
        <v>23073.39</v>
      </c>
      <c r="F28" s="24">
        <f>F29+F31</f>
        <v>26409.82</v>
      </c>
    </row>
    <row r="29" spans="1:6" s="4" customFormat="1" ht="40.5" customHeight="1">
      <c r="A29" s="17" t="s">
        <v>56</v>
      </c>
      <c r="B29" s="18" t="s">
        <v>57</v>
      </c>
      <c r="C29" s="17" t="s">
        <v>34</v>
      </c>
      <c r="D29" s="24">
        <f>18928.72</f>
        <v>18928.72</v>
      </c>
      <c r="E29" s="24">
        <v>21253.79</v>
      </c>
      <c r="F29" s="24">
        <v>22546.2</v>
      </c>
    </row>
    <row r="30" spans="1:6" s="4" customFormat="1" ht="40.5" customHeight="1">
      <c r="A30" s="17" t="s">
        <v>58</v>
      </c>
      <c r="B30" s="18" t="s">
        <v>59</v>
      </c>
      <c r="C30" s="17" t="s">
        <v>34</v>
      </c>
      <c r="D30" s="19" t="s">
        <v>85</v>
      </c>
      <c r="E30" s="19" t="s">
        <v>85</v>
      </c>
      <c r="F30" s="19" t="s">
        <v>85</v>
      </c>
    </row>
    <row r="31" spans="1:6" s="4" customFormat="1" ht="54" customHeight="1">
      <c r="A31" s="17" t="s">
        <v>60</v>
      </c>
      <c r="B31" s="18" t="s">
        <v>80</v>
      </c>
      <c r="C31" s="17" t="s">
        <v>34</v>
      </c>
      <c r="D31" s="24">
        <v>98617.44</v>
      </c>
      <c r="E31" s="24">
        <v>1819.6</v>
      </c>
      <c r="F31" s="24">
        <v>3863.62</v>
      </c>
    </row>
    <row r="32" spans="1:6" s="4" customFormat="1" ht="40.5" customHeight="1">
      <c r="A32" s="17" t="s">
        <v>22</v>
      </c>
      <c r="B32" s="18" t="s">
        <v>61</v>
      </c>
      <c r="C32" s="17"/>
      <c r="D32" s="24">
        <f>D33+D34</f>
        <v>6.74</v>
      </c>
      <c r="E32" s="24">
        <f>E33+E34</f>
        <v>1062.69</v>
      </c>
      <c r="F32" s="24">
        <f>F33+F34</f>
        <v>1127.31</v>
      </c>
    </row>
    <row r="33" spans="1:6" s="4" customFormat="1" ht="40.5" customHeight="1">
      <c r="A33" s="17" t="s">
        <v>62</v>
      </c>
      <c r="B33" s="18" t="s">
        <v>63</v>
      </c>
      <c r="C33" s="17" t="s">
        <v>34</v>
      </c>
      <c r="D33" s="24">
        <v>0</v>
      </c>
      <c r="E33" s="24">
        <v>0</v>
      </c>
      <c r="F33" s="24">
        <v>0</v>
      </c>
    </row>
    <row r="34" spans="1:6" s="4" customFormat="1" ht="40.5" customHeight="1">
      <c r="A34" s="17" t="s">
        <v>64</v>
      </c>
      <c r="B34" s="18" t="s">
        <v>65</v>
      </c>
      <c r="C34" s="17" t="s">
        <v>34</v>
      </c>
      <c r="D34" s="24">
        <v>6.74</v>
      </c>
      <c r="E34" s="24">
        <v>1062.69</v>
      </c>
      <c r="F34" s="24">
        <v>1127.31</v>
      </c>
    </row>
    <row r="35" spans="1:6" s="4" customFormat="1" ht="40.5" customHeight="1">
      <c r="A35" s="17" t="s">
        <v>66</v>
      </c>
      <c r="B35" s="18" t="s">
        <v>67</v>
      </c>
      <c r="C35" s="17"/>
      <c r="D35" s="19"/>
      <c r="E35" s="19"/>
      <c r="F35" s="19"/>
    </row>
    <row r="36" spans="1:6" s="4" customFormat="1" ht="40.5" customHeight="1">
      <c r="A36" s="17" t="s">
        <v>68</v>
      </c>
      <c r="B36" s="18" t="s">
        <v>57</v>
      </c>
      <c r="C36" s="17" t="s">
        <v>34</v>
      </c>
      <c r="D36" s="19" t="s">
        <v>85</v>
      </c>
      <c r="E36" s="19" t="s">
        <v>85</v>
      </c>
      <c r="F36" s="19" t="s">
        <v>85</v>
      </c>
    </row>
    <row r="37" spans="1:6" s="4" customFormat="1" ht="40.5" customHeight="1">
      <c r="A37" s="17" t="s">
        <v>69</v>
      </c>
      <c r="B37" s="18" t="s">
        <v>59</v>
      </c>
      <c r="C37" s="17" t="s">
        <v>34</v>
      </c>
      <c r="D37" s="19" t="s">
        <v>85</v>
      </c>
      <c r="E37" s="19" t="s">
        <v>85</v>
      </c>
      <c r="F37" s="19" t="s">
        <v>85</v>
      </c>
    </row>
    <row r="38" spans="1:6" s="4" customFormat="1" ht="54" customHeight="1">
      <c r="A38" s="17" t="s">
        <v>70</v>
      </c>
      <c r="B38" s="18" t="s">
        <v>80</v>
      </c>
      <c r="C38" s="17" t="s">
        <v>34</v>
      </c>
      <c r="D38" s="19" t="s">
        <v>85</v>
      </c>
      <c r="E38" s="19" t="s">
        <v>85</v>
      </c>
      <c r="F38" s="19" t="s">
        <v>85</v>
      </c>
    </row>
    <row r="39" spans="1:6" s="4" customFormat="1" ht="54" customHeight="1">
      <c r="A39" s="17" t="s">
        <v>71</v>
      </c>
      <c r="B39" s="18" t="s">
        <v>72</v>
      </c>
      <c r="C39" s="17"/>
      <c r="D39" s="19" t="s">
        <v>85</v>
      </c>
      <c r="E39" s="19" t="s">
        <v>85</v>
      </c>
      <c r="F39" s="19" t="s">
        <v>85</v>
      </c>
    </row>
    <row r="40" spans="1:6" s="4" customFormat="1" ht="40.5" customHeight="1">
      <c r="A40" s="17" t="s">
        <v>73</v>
      </c>
      <c r="B40" s="18" t="s">
        <v>57</v>
      </c>
      <c r="C40" s="17" t="s">
        <v>34</v>
      </c>
      <c r="D40" s="19" t="s">
        <v>85</v>
      </c>
      <c r="E40" s="19" t="s">
        <v>85</v>
      </c>
      <c r="F40" s="19" t="s">
        <v>85</v>
      </c>
    </row>
    <row r="41" spans="1:6" s="4" customFormat="1" ht="40.5" customHeight="1">
      <c r="A41" s="17" t="s">
        <v>74</v>
      </c>
      <c r="B41" s="18" t="s">
        <v>59</v>
      </c>
      <c r="C41" s="17" t="s">
        <v>34</v>
      </c>
      <c r="D41" s="19" t="s">
        <v>85</v>
      </c>
      <c r="E41" s="19" t="s">
        <v>85</v>
      </c>
      <c r="F41" s="19" t="s">
        <v>85</v>
      </c>
    </row>
    <row r="42" spans="1:6" s="4" customFormat="1" ht="54" customHeight="1">
      <c r="A42" s="17" t="s">
        <v>75</v>
      </c>
      <c r="B42" s="18" t="s">
        <v>80</v>
      </c>
      <c r="C42" s="17" t="s">
        <v>34</v>
      </c>
      <c r="D42" s="19" t="s">
        <v>85</v>
      </c>
      <c r="E42" s="19" t="s">
        <v>85</v>
      </c>
      <c r="F42" s="19" t="s">
        <v>85</v>
      </c>
    </row>
    <row r="43" spans="1:6" s="4" customFormat="1" ht="27" customHeight="1">
      <c r="A43" s="17" t="s">
        <v>76</v>
      </c>
      <c r="B43" s="18" t="s">
        <v>3</v>
      </c>
      <c r="C43" s="17" t="s">
        <v>34</v>
      </c>
      <c r="D43" s="19"/>
      <c r="E43" s="19"/>
      <c r="F43" s="19"/>
    </row>
    <row r="44" spans="1:6" s="7" customFormat="1" ht="54" customHeight="1">
      <c r="A44" s="17" t="s">
        <v>77</v>
      </c>
      <c r="B44" s="18" t="s">
        <v>81</v>
      </c>
      <c r="C44" s="17" t="s">
        <v>5</v>
      </c>
      <c r="D44" s="20">
        <f>D34/D29*100</f>
        <v>0.035607267686351744</v>
      </c>
      <c r="E44" s="25">
        <f>(E34+192.16)/(E29+1819.6)*100</f>
        <v>5.438515970128361</v>
      </c>
      <c r="F44" s="25">
        <f>(F34+182.7)/(F29+3653.92)*100</f>
        <v>5.000015267105646</v>
      </c>
    </row>
    <row r="45" spans="1:6" s="7" customFormat="1" ht="84" customHeight="1">
      <c r="A45" s="17" t="s">
        <v>78</v>
      </c>
      <c r="B45" s="18" t="s">
        <v>82</v>
      </c>
      <c r="C45" s="17"/>
      <c r="D45" s="19" t="s">
        <v>85</v>
      </c>
      <c r="E45" s="19" t="s">
        <v>85</v>
      </c>
      <c r="F45" s="19" t="s">
        <v>85</v>
      </c>
    </row>
    <row r="46" s="6" customFormat="1" ht="17.25" customHeight="1">
      <c r="A46" s="5" t="s">
        <v>23</v>
      </c>
    </row>
    <row r="47" spans="1:6" ht="33.75" customHeight="1">
      <c r="A47" s="10" t="s">
        <v>88</v>
      </c>
      <c r="B47" s="11" t="s">
        <v>90</v>
      </c>
      <c r="C47" s="12"/>
      <c r="D47" s="12"/>
      <c r="E47" s="12"/>
      <c r="F47" s="12"/>
    </row>
    <row r="48" spans="1:6" ht="18.75" customHeight="1">
      <c r="A48" s="10"/>
      <c r="B48" s="13"/>
      <c r="C48" s="14"/>
      <c r="D48" s="14"/>
      <c r="E48" s="14"/>
      <c r="F48" s="14"/>
    </row>
    <row r="49" spans="1:6" ht="18.75" customHeight="1">
      <c r="A49" s="10"/>
      <c r="B49" s="13"/>
      <c r="C49" s="14"/>
      <c r="D49" s="14"/>
      <c r="E49" s="14"/>
      <c r="F49" s="14"/>
    </row>
    <row r="50" spans="2:5" ht="15.75">
      <c r="B50" s="1" t="s">
        <v>91</v>
      </c>
      <c r="E50" s="15" t="s">
        <v>92</v>
      </c>
    </row>
    <row r="51" ht="3" customHeight="1"/>
  </sheetData>
  <sheetProtection/>
  <mergeCells count="2">
    <mergeCell ref="A3:F3"/>
    <mergeCell ref="B47:F47"/>
  </mergeCells>
  <printOptions/>
  <pageMargins left="0.7874015748031497" right="0.7086614173228347" top="0.7874015748031497" bottom="0.3937007874015748" header="0.1968503937007874" footer="0.1968503937007874"/>
  <pageSetup fitToHeight="3" fitToWidth="1"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Balakireva</cp:lastModifiedBy>
  <cp:lastPrinted>2014-09-19T07:37:01Z</cp:lastPrinted>
  <dcterms:created xsi:type="dcterms:W3CDTF">2014-08-15T10:06:32Z</dcterms:created>
  <dcterms:modified xsi:type="dcterms:W3CDTF">2014-09-19T11:16:35Z</dcterms:modified>
  <cp:category/>
  <cp:version/>
  <cp:contentType/>
  <cp:contentStatus/>
</cp:coreProperties>
</file>